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<sst xmlns="http://schemas.openxmlformats.org/spreadsheetml/2006/main" count="124" uniqueCount="124">
  <si>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</si>
  <si>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</si>
  <si>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</si>
  <si>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</si>
  <si>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</si>
  <si>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</si>
  <si>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</si>
  <si>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</si>
  <si>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</si>
  <si>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</si>
  <si>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</si>
  <si>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</si>
  <si>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</si>
  <si>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</si>
  <si>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</si>
  <si>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</si>
  <si>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</si>
  <si>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</si>
  <si>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</si>
  <si>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</si>
  <si>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</si>
  <si>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</si>
  <si>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</si>
  <si>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</si>
  <si>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</si>
  <si>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</si>
  <si>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</si>
  <si>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</si>
  <si>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</si>
  <si>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</si>
  <si>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</si>
  <si>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</si>
  <si>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</si>
  <si>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</si>
  <si>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</si>
  <si>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</si>
  <si>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</si>
  <si>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</si>
  <si>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</si>
  <si>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</si>
  <si>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</si>
  <si>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</si>
  <si>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</si>
  <si>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</si>
  <si>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</si>
  <si>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</si>
  <si>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</si>
  <si>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</si>
  <si>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</si>
  <si>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</si>
  <si>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</si>
  <si>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</si>
  <si>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</si>
  <si>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</si>
  <si>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</si>
  <si>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</si>
  <si>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</si>
  <si>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</si>
  <si>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</si>
  <si>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</si>
  <si>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</si>
  <si>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</si>
  <si>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</si>
  <si>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</si>
  <si>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</si>
  <si>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</si>
  <si>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</si>
  <si>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</si>
  <si>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</si>
  <si>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</si>
  <si>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</si>
  <si>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</si>
  <si>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</si>
  <si>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</si>
  <si>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</si>
  <si>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</si>
  <si>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</si>
  <si>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</si>
  <si>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</si>
  <si>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</si>
  <si>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</si>
  <si>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</si>
  <si>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</si>
  <si>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</si>
  <si>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</si>
  <si>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</si>
  <si>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</si>
  <si>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</si>
  <si>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</si>
  <si>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</si>
  <si>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</si>
  <si>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</si>
  <si>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</si>
  <si>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</si>
  <si>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</si>
  <si>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</si>
  <si>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</si>
  <si>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</si>
  <si>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</si>
  <si>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</si>
  <si>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</si>
  <si>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</si>
  <si>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</si>
  <si>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</si>
  <si>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</si>
  <si>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</si>
  <si>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</si>
  <si>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</si>
  <si>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</si>
  <si>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</si>
  <si>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</si>
  <si>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</si>
  <si>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</si>
  <si>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</si>
  <si>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</si>
  <si>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</si>
  <si>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</si>
  <si>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</si>
  <si>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</si>
  <si>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Исполнено</t>
  </si>
  <si>
    <t>% исполнения</t>
  </si>
  <si>
    <t xml:space="preserve"> доходов районного бюджета за 9 месяцев 2016 года</t>
  </si>
  <si>
    <t>Приложение 1 к Решению Думы</t>
  </si>
  <si>
    <t>№ 133 от 24.11.2016г.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</si>
</sst>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169" fontId="1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1620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000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3</xdr:col>
      <xdr:colOff>1171575</xdr:colOff>
      <xdr:row>5</xdr:row>
      <xdr:rowOff>0</xdr:rowOff>
    </xdr:from>
    <xdr:to>
      <xdr:col>4</xdr:col>
      <xdr:colOff>1200150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9144000" y="10001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3</xdr:col>
      <xdr:colOff>1171575</xdr:colOff>
      <xdr:row>2</xdr:row>
      <xdr:rowOff>0</xdr:rowOff>
    </xdr:from>
    <xdr:to>
      <xdr:col>4</xdr:col>
      <xdr:colOff>1200150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9144000" y="37147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9"/>
  <sheetViews>
    <sheetView tabSelected="1" view="pageBreakPreview" zoomScale="75" zoomScaleSheetLayoutView="75" zoomScalePageLayoutView="0" workbookViewId="0" topLeftCell="A26">
      <selection activeCell="B5" sqref="B5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4" width="15.375" style="1" customWidth="1"/>
    <col min="5" max="5" width="15.75390625" style="1" customWidth="1"/>
    <col min="6" max="6" width="10.375" style="1" customWidth="1"/>
    <col min="7" max="16384" width="9.125" style="1" customWidth="1"/>
  </cols>
  <sheetData>
    <row r="1" spans="2:3" ht="16.5">
      <c r="B1" s="6"/>
      <c r="C1" s="6"/>
    </row>
    <row r="2" spans="3:5" ht="12.75" customHeight="1">
      <c r="C2" s="6"/>
      <c r="E2" s="6" t="s">
        <v>122</v>
      </c>
    </row>
    <row r="3" spans="3:5" ht="16.5">
      <c r="C3" s="6"/>
      <c r="E3" s="6" t="s">
        <v>25</v>
      </c>
    </row>
    <row r="4" spans="3:5" ht="16.5">
      <c r="C4" s="6"/>
      <c r="D4" s="62" t="s">
        <v>123</v>
      </c>
      <c r="E4" s="6"/>
    </row>
    <row r="5" spans="3:5" ht="16.5">
      <c r="C5" s="6"/>
      <c r="D5" s="6"/>
      <c r="E5" s="6"/>
    </row>
    <row r="7" spans="1:3" ht="18.75" customHeight="1">
      <c r="A7" s="3"/>
      <c r="B7" s="19" t="s">
        <v>24</v>
      </c>
      <c r="C7" s="20"/>
    </row>
    <row r="8" spans="1:3" ht="34.5" customHeight="1">
      <c r="A8" s="1"/>
      <c r="B8" s="19" t="s">
        <v>121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5" ht="18.75">
      <c r="A11" s="15"/>
      <c r="B11" s="16"/>
      <c r="E11" s="23" t="s">
        <v>36</v>
      </c>
    </row>
    <row r="12" spans="1:5" ht="75" customHeight="1">
      <c r="A12" s="17" t="s">
        <v>1</v>
      </c>
      <c r="B12" s="17" t="s">
        <v>2</v>
      </c>
      <c r="C12" s="24" t="s">
        <v>3</v>
      </c>
      <c r="D12" s="24" t="s">
        <v>119</v>
      </c>
      <c r="E12" s="55" t="s">
        <v>120</v>
      </c>
    </row>
    <row r="13" spans="1:5" ht="16.5" customHeight="1">
      <c r="A13" s="18">
        <v>1</v>
      </c>
      <c r="B13" s="18">
        <v>2</v>
      </c>
      <c r="C13" s="27">
        <v>3</v>
      </c>
      <c r="D13" s="54"/>
      <c r="E13" s="54"/>
    </row>
    <row r="14" spans="1:5" ht="38.25" customHeight="1">
      <c r="A14" s="8" t="s">
        <v>4</v>
      </c>
      <c r="B14" s="9" t="s">
        <v>22</v>
      </c>
      <c r="C14" s="10">
        <f>C15+C19+C23+C25+C29+C31+C33+C35+C36+C17</f>
        <v>259542</v>
      </c>
      <c r="D14" s="56">
        <f>D15+D19+D23+D25+D29+D31+D33+D35+D36+D17</f>
        <v>194435.74860000002</v>
      </c>
      <c r="E14" s="10">
        <f>D14/C14*100</f>
        <v>74.91494578912085</v>
      </c>
    </row>
    <row r="15" spans="1:5" ht="19.5" customHeight="1">
      <c r="A15" s="8" t="s">
        <v>5</v>
      </c>
      <c r="B15" s="11" t="s">
        <v>6</v>
      </c>
      <c r="C15" s="12">
        <f>SUM(C16)</f>
        <v>160583</v>
      </c>
      <c r="D15" s="57">
        <f>SUM(D16)</f>
        <v>117237.5922</v>
      </c>
      <c r="E15" s="10">
        <f aca="true" t="shared" si="0" ref="E15:E74">D15/C15*100</f>
        <v>73.00747414109837</v>
      </c>
    </row>
    <row r="16" spans="1:5" ht="20.25" customHeight="1">
      <c r="A16" s="8" t="s">
        <v>7</v>
      </c>
      <c r="B16" s="11" t="s">
        <v>8</v>
      </c>
      <c r="C16" s="12">
        <v>160583</v>
      </c>
      <c r="D16" s="57">
        <v>117237.5922</v>
      </c>
      <c r="E16" s="10">
        <f t="shared" si="0"/>
        <v>73.00747414109837</v>
      </c>
    </row>
    <row r="17" spans="1:5" ht="58.5" customHeight="1">
      <c r="A17" s="8" t="s">
        <v>88</v>
      </c>
      <c r="B17" s="11" t="s">
        <v>89</v>
      </c>
      <c r="C17" s="12">
        <f>C18</f>
        <v>15700</v>
      </c>
      <c r="D17" s="57">
        <f>D18</f>
        <v>11823.25954</v>
      </c>
      <c r="E17" s="10">
        <f t="shared" si="0"/>
        <v>75.30738560509553</v>
      </c>
    </row>
    <row r="18" spans="1:5" ht="61.5" customHeight="1">
      <c r="A18" s="8" t="s">
        <v>90</v>
      </c>
      <c r="B18" s="11" t="s">
        <v>91</v>
      </c>
      <c r="C18" s="12">
        <v>15700</v>
      </c>
      <c r="D18" s="57">
        <v>11823.25954</v>
      </c>
      <c r="E18" s="10">
        <f t="shared" si="0"/>
        <v>75.30738560509553</v>
      </c>
    </row>
    <row r="19" spans="1:5" ht="18.75" customHeight="1">
      <c r="A19" s="8" t="s">
        <v>9</v>
      </c>
      <c r="B19" s="11" t="s">
        <v>10</v>
      </c>
      <c r="C19" s="12">
        <f>SUM(C20:C21)+C22</f>
        <v>10153</v>
      </c>
      <c r="D19" s="57">
        <f>SUM(D20:D21)+D22</f>
        <v>8347.46309</v>
      </c>
      <c r="E19" s="10">
        <f t="shared" si="0"/>
        <v>82.21671515808134</v>
      </c>
    </row>
    <row r="20" spans="1:5" ht="38.25" customHeight="1">
      <c r="A20" s="8" t="s">
        <v>38</v>
      </c>
      <c r="B20" s="11" t="s">
        <v>26</v>
      </c>
      <c r="C20" s="12">
        <v>9100</v>
      </c>
      <c r="D20" s="57">
        <v>7402.13135</v>
      </c>
      <c r="E20" s="10">
        <f t="shared" si="0"/>
        <v>81.34210274725274</v>
      </c>
    </row>
    <row r="21" spans="1:5" ht="22.5" customHeight="1">
      <c r="A21" s="8" t="s">
        <v>39</v>
      </c>
      <c r="B21" s="11" t="s">
        <v>11</v>
      </c>
      <c r="C21" s="12">
        <v>794</v>
      </c>
      <c r="D21" s="57">
        <v>836.93974</v>
      </c>
      <c r="E21" s="10">
        <f t="shared" si="0"/>
        <v>105.40802770780857</v>
      </c>
    </row>
    <row r="22" spans="1:5" ht="77.25" customHeight="1">
      <c r="A22" s="8" t="s">
        <v>85</v>
      </c>
      <c r="B22" s="48" t="s">
        <v>86</v>
      </c>
      <c r="C22" s="12">
        <v>259</v>
      </c>
      <c r="D22" s="57">
        <v>108.392</v>
      </c>
      <c r="E22" s="10">
        <f t="shared" si="0"/>
        <v>41.85019305019305</v>
      </c>
    </row>
    <row r="23" spans="1:5" ht="22.5" customHeight="1">
      <c r="A23" s="28" t="s">
        <v>12</v>
      </c>
      <c r="B23" s="11" t="s">
        <v>34</v>
      </c>
      <c r="C23" s="12">
        <f>SUM(C24)</f>
        <v>4494</v>
      </c>
      <c r="D23" s="57">
        <f>SUM(D24)</f>
        <v>2761.85061</v>
      </c>
      <c r="E23" s="10">
        <f>D23/C23*100</f>
        <v>61.45639986648865</v>
      </c>
    </row>
    <row r="24" spans="1:5" ht="94.5" customHeight="1">
      <c r="A24" s="28" t="s">
        <v>27</v>
      </c>
      <c r="B24" s="31" t="s">
        <v>40</v>
      </c>
      <c r="C24" s="12">
        <v>4494</v>
      </c>
      <c r="D24" s="57">
        <v>2761.85061</v>
      </c>
      <c r="E24" s="10">
        <f>D24/C24*100</f>
        <v>61.45639986648865</v>
      </c>
    </row>
    <row r="25" spans="1:5" ht="75.75" customHeight="1">
      <c r="A25" s="33" t="s">
        <v>13</v>
      </c>
      <c r="B25" s="36" t="s">
        <v>14</v>
      </c>
      <c r="C25" s="34">
        <f>SUM(C26:C28)</f>
        <v>42134</v>
      </c>
      <c r="D25" s="58">
        <f>SUM(D26:D28)</f>
        <v>27309.193900000002</v>
      </c>
      <c r="E25" s="10">
        <f t="shared" si="0"/>
        <v>64.81509920729103</v>
      </c>
    </row>
    <row r="26" spans="1:5" ht="132" customHeight="1">
      <c r="A26" s="35" t="s">
        <v>41</v>
      </c>
      <c r="B26" s="31" t="s">
        <v>42</v>
      </c>
      <c r="C26" s="12">
        <v>38960</v>
      </c>
      <c r="D26" s="57">
        <v>23867.10802</v>
      </c>
      <c r="E26" s="10">
        <f t="shared" si="0"/>
        <v>61.260544199178646</v>
      </c>
    </row>
    <row r="27" spans="1:5" ht="113.25" customHeight="1">
      <c r="A27" s="28" t="s">
        <v>28</v>
      </c>
      <c r="B27" s="29" t="s">
        <v>37</v>
      </c>
      <c r="C27" s="12">
        <v>1174</v>
      </c>
      <c r="D27" s="57">
        <v>1293.43141</v>
      </c>
      <c r="E27" s="10">
        <f t="shared" si="0"/>
        <v>110.17303321976148</v>
      </c>
    </row>
    <row r="28" spans="1:5" ht="39.75" customHeight="1">
      <c r="A28" s="53" t="s">
        <v>115</v>
      </c>
      <c r="B28" s="29" t="s">
        <v>116</v>
      </c>
      <c r="C28" s="12">
        <v>2000</v>
      </c>
      <c r="D28" s="57">
        <v>2148.65447</v>
      </c>
      <c r="E28" s="10">
        <f t="shared" si="0"/>
        <v>107.4327235</v>
      </c>
    </row>
    <row r="29" spans="1:5" ht="39.75" customHeight="1">
      <c r="A29" s="28" t="s">
        <v>15</v>
      </c>
      <c r="B29" s="11" t="s">
        <v>16</v>
      </c>
      <c r="C29" s="12">
        <f>SUM(C30)</f>
        <v>1816</v>
      </c>
      <c r="D29" s="57">
        <f>SUM(D30)</f>
        <v>1642.14352</v>
      </c>
      <c r="E29" s="10">
        <f t="shared" si="0"/>
        <v>90.42640528634361</v>
      </c>
    </row>
    <row r="30" spans="1:5" ht="57" customHeight="1">
      <c r="A30" s="28" t="s">
        <v>17</v>
      </c>
      <c r="B30" s="11" t="s">
        <v>18</v>
      </c>
      <c r="C30" s="12">
        <v>1816</v>
      </c>
      <c r="D30" s="57">
        <v>1642.14352</v>
      </c>
      <c r="E30" s="10">
        <f t="shared" si="0"/>
        <v>90.42640528634361</v>
      </c>
    </row>
    <row r="31" spans="1:5" ht="39.75" customHeight="1">
      <c r="A31" s="37" t="s">
        <v>35</v>
      </c>
      <c r="B31" s="32" t="s">
        <v>43</v>
      </c>
      <c r="C31" s="34">
        <f>SUM(C32)</f>
        <v>162</v>
      </c>
      <c r="D31" s="58">
        <f>SUM(D32)</f>
        <v>334.0159</v>
      </c>
      <c r="E31" s="10">
        <f t="shared" si="0"/>
        <v>206.18265432098767</v>
      </c>
    </row>
    <row r="32" spans="1:5" ht="58.5" customHeight="1">
      <c r="A32" s="35" t="s">
        <v>44</v>
      </c>
      <c r="B32" s="29" t="s">
        <v>45</v>
      </c>
      <c r="C32" s="12">
        <v>162</v>
      </c>
      <c r="D32" s="57">
        <v>334.0159</v>
      </c>
      <c r="E32" s="10">
        <f t="shared" si="0"/>
        <v>206.18265432098767</v>
      </c>
    </row>
    <row r="33" spans="1:5" ht="74.25" customHeight="1">
      <c r="A33" s="28" t="s">
        <v>19</v>
      </c>
      <c r="B33" s="11" t="s">
        <v>29</v>
      </c>
      <c r="C33" s="12">
        <f>SUM(C34)</f>
        <v>23000</v>
      </c>
      <c r="D33" s="57">
        <f>SUM(D34)</f>
        <v>23574.46452</v>
      </c>
      <c r="E33" s="10">
        <f t="shared" si="0"/>
        <v>102.49767182608696</v>
      </c>
    </row>
    <row r="34" spans="1:5" ht="38.25" customHeight="1">
      <c r="A34" s="35" t="s">
        <v>46</v>
      </c>
      <c r="B34" s="29" t="s">
        <v>47</v>
      </c>
      <c r="C34" s="12">
        <v>23000</v>
      </c>
      <c r="D34" s="57">
        <v>23574.46452</v>
      </c>
      <c r="E34" s="10">
        <f t="shared" si="0"/>
        <v>102.49767182608696</v>
      </c>
    </row>
    <row r="35" spans="1:5" ht="20.25" customHeight="1">
      <c r="A35" s="28" t="s">
        <v>20</v>
      </c>
      <c r="B35" s="11" t="s">
        <v>21</v>
      </c>
      <c r="C35" s="12">
        <v>1500</v>
      </c>
      <c r="D35" s="12">
        <v>1405.76532</v>
      </c>
      <c r="E35" s="10">
        <f t="shared" si="0"/>
        <v>93.717688</v>
      </c>
    </row>
    <row r="36" spans="1:5" ht="39.75" customHeight="1">
      <c r="A36" s="30" t="s">
        <v>30</v>
      </c>
      <c r="B36" s="11" t="s">
        <v>31</v>
      </c>
      <c r="C36" s="12">
        <f>SUM(C37)</f>
        <v>0</v>
      </c>
      <c r="D36" s="12">
        <f>SUM(D37)</f>
        <v>0</v>
      </c>
      <c r="E36" s="10">
        <v>0</v>
      </c>
    </row>
    <row r="37" spans="1:5" ht="39.75" customHeight="1">
      <c r="A37" s="30" t="s">
        <v>32</v>
      </c>
      <c r="B37" s="11" t="s">
        <v>33</v>
      </c>
      <c r="C37" s="12">
        <v>0</v>
      </c>
      <c r="D37" s="12">
        <v>0</v>
      </c>
      <c r="E37" s="10">
        <v>0</v>
      </c>
    </row>
    <row r="38" spans="1:5" ht="18.75">
      <c r="A38" s="8" t="s">
        <v>48</v>
      </c>
      <c r="B38" s="9" t="s">
        <v>49</v>
      </c>
      <c r="C38" s="50">
        <f>C39+C73</f>
        <v>353901.6296</v>
      </c>
      <c r="D38" s="50">
        <f>D39+D73</f>
        <v>261598.49728</v>
      </c>
      <c r="E38" s="10">
        <f t="shared" si="0"/>
        <v>73.91842122221186</v>
      </c>
    </row>
    <row r="39" spans="1:5" ht="56.25">
      <c r="A39" s="8" t="s">
        <v>50</v>
      </c>
      <c r="B39" s="11" t="s">
        <v>51</v>
      </c>
      <c r="C39" s="49">
        <f>C40+C44+C48+C67+C72+C68+C71+C69+C70</f>
        <v>353703.66477</v>
      </c>
      <c r="D39" s="49">
        <f>D40+D44+D48+D67+D72+D68+D71+D69+D70</f>
        <v>261669.45829</v>
      </c>
      <c r="E39" s="10">
        <f t="shared" si="0"/>
        <v>73.97985498967157</v>
      </c>
    </row>
    <row r="40" spans="1:5" ht="37.5">
      <c r="A40" s="8" t="s">
        <v>52</v>
      </c>
      <c r="B40" s="11" t="s">
        <v>53</v>
      </c>
      <c r="C40" s="12">
        <f>C41+C43+C42</f>
        <v>745</v>
      </c>
      <c r="D40" s="12">
        <f>D41+D43+D42</f>
        <v>745</v>
      </c>
      <c r="E40" s="10">
        <f t="shared" si="0"/>
        <v>100</v>
      </c>
    </row>
    <row r="41" spans="1:5" ht="56.25">
      <c r="A41" s="38" t="s">
        <v>54</v>
      </c>
      <c r="B41" s="39" t="s">
        <v>55</v>
      </c>
      <c r="C41" s="40">
        <v>0</v>
      </c>
      <c r="D41" s="40">
        <v>0</v>
      </c>
      <c r="E41" s="10">
        <v>0</v>
      </c>
    </row>
    <row r="42" spans="1:5" ht="56.25">
      <c r="A42" s="38" t="s">
        <v>117</v>
      </c>
      <c r="B42" s="39" t="s">
        <v>118</v>
      </c>
      <c r="C42" s="40">
        <v>745</v>
      </c>
      <c r="D42" s="40">
        <v>745</v>
      </c>
      <c r="E42" s="10">
        <f t="shared" si="0"/>
        <v>100</v>
      </c>
    </row>
    <row r="43" spans="1:5" ht="37.5">
      <c r="A43" s="38" t="s">
        <v>87</v>
      </c>
      <c r="B43" s="39" t="s">
        <v>95</v>
      </c>
      <c r="C43" s="40">
        <v>0</v>
      </c>
      <c r="D43" s="40">
        <v>0</v>
      </c>
      <c r="E43" s="10">
        <v>0</v>
      </c>
    </row>
    <row r="44" spans="1:5" ht="56.25">
      <c r="A44" s="8" t="s">
        <v>56</v>
      </c>
      <c r="B44" s="11" t="s">
        <v>57</v>
      </c>
      <c r="C44" s="49">
        <f>C45+C46+C47</f>
        <v>18710.61477</v>
      </c>
      <c r="D44" s="49">
        <f>D45+D46+D47</f>
        <v>7874.08336</v>
      </c>
      <c r="E44" s="10">
        <f t="shared" si="0"/>
        <v>42.08350958422303</v>
      </c>
    </row>
    <row r="45" spans="1:5" ht="93.75">
      <c r="A45" s="8" t="s">
        <v>58</v>
      </c>
      <c r="B45" s="11" t="s">
        <v>59</v>
      </c>
      <c r="C45" s="49">
        <v>0</v>
      </c>
      <c r="D45" s="49">
        <v>0</v>
      </c>
      <c r="E45" s="10">
        <v>0</v>
      </c>
    </row>
    <row r="46" spans="1:5" ht="56.25">
      <c r="A46" s="8" t="s">
        <v>105</v>
      </c>
      <c r="B46" s="11" t="s">
        <v>106</v>
      </c>
      <c r="C46" s="49">
        <v>1895.78651</v>
      </c>
      <c r="D46" s="49">
        <v>1895.78651</v>
      </c>
      <c r="E46" s="10">
        <f t="shared" si="0"/>
        <v>100</v>
      </c>
    </row>
    <row r="47" spans="1:5" ht="18.75">
      <c r="A47" s="8" t="s">
        <v>60</v>
      </c>
      <c r="B47" s="11" t="s">
        <v>61</v>
      </c>
      <c r="C47" s="49">
        <v>16814.82826</v>
      </c>
      <c r="D47" s="49">
        <v>5978.29685</v>
      </c>
      <c r="E47" s="10">
        <f t="shared" si="0"/>
        <v>35.55371935746432</v>
      </c>
    </row>
    <row r="48" spans="1:5" ht="56.25">
      <c r="A48" s="38" t="s">
        <v>62</v>
      </c>
      <c r="B48" s="11" t="s">
        <v>63</v>
      </c>
      <c r="C48" s="49">
        <f>C49+C50+C51+C52+C53+C54+C65+C66</f>
        <v>334007.09</v>
      </c>
      <c r="D48" s="49">
        <f>D49+D50+D51+D52+D53+D54+D65+D66</f>
        <v>252890.77493</v>
      </c>
      <c r="E48" s="10">
        <f t="shared" si="0"/>
        <v>75.71419365079944</v>
      </c>
    </row>
    <row r="49" spans="1:5" ht="93.75">
      <c r="A49" s="38" t="s">
        <v>64</v>
      </c>
      <c r="B49" s="41" t="s">
        <v>65</v>
      </c>
      <c r="C49" s="12">
        <v>0</v>
      </c>
      <c r="D49" s="12">
        <v>0</v>
      </c>
      <c r="E49" s="10">
        <v>0</v>
      </c>
    </row>
    <row r="50" spans="1:5" ht="56.25">
      <c r="A50" s="38" t="s">
        <v>66</v>
      </c>
      <c r="B50" s="11" t="s">
        <v>67</v>
      </c>
      <c r="C50" s="12">
        <v>1400</v>
      </c>
      <c r="D50" s="12">
        <v>1370.41177</v>
      </c>
      <c r="E50" s="10">
        <f t="shared" si="0"/>
        <v>97.886555</v>
      </c>
    </row>
    <row r="51" spans="1:5" ht="93.75">
      <c r="A51" s="38" t="s">
        <v>68</v>
      </c>
      <c r="B51" s="42" t="s">
        <v>96</v>
      </c>
      <c r="C51" s="12">
        <v>123.7</v>
      </c>
      <c r="D51" s="12">
        <v>123.7</v>
      </c>
      <c r="E51" s="10">
        <f t="shared" si="0"/>
        <v>100</v>
      </c>
    </row>
    <row r="52" spans="1:5" ht="75">
      <c r="A52" s="38" t="s">
        <v>69</v>
      </c>
      <c r="B52" s="11" t="s">
        <v>70</v>
      </c>
      <c r="C52" s="12">
        <v>1624</v>
      </c>
      <c r="D52" s="12">
        <v>1373.4</v>
      </c>
      <c r="E52" s="10">
        <f t="shared" si="0"/>
        <v>84.5689655172414</v>
      </c>
    </row>
    <row r="53" spans="1:5" ht="56.25">
      <c r="A53" s="38" t="s">
        <v>71</v>
      </c>
      <c r="B53" s="11" t="s">
        <v>72</v>
      </c>
      <c r="C53" s="12">
        <v>0</v>
      </c>
      <c r="D53" s="12">
        <v>0</v>
      </c>
      <c r="E53" s="10">
        <v>0</v>
      </c>
    </row>
    <row r="54" spans="1:5" ht="56.25">
      <c r="A54" s="38" t="s">
        <v>73</v>
      </c>
      <c r="B54" s="11" t="s">
        <v>74</v>
      </c>
      <c r="C54" s="12">
        <f>SUM(C55:C64)</f>
        <v>326346.71</v>
      </c>
      <c r="D54" s="12">
        <f>SUM(D55:D64)</f>
        <v>247492.05708</v>
      </c>
      <c r="E54" s="10">
        <f t="shared" si="0"/>
        <v>75.8371540132885</v>
      </c>
    </row>
    <row r="55" spans="1:5" ht="112.5">
      <c r="A55" s="60"/>
      <c r="B55" s="43" t="s">
        <v>75</v>
      </c>
      <c r="C55" s="12">
        <v>237145</v>
      </c>
      <c r="D55" s="12">
        <v>179211.53468</v>
      </c>
      <c r="E55" s="10">
        <f t="shared" si="0"/>
        <v>75.57044621644987</v>
      </c>
    </row>
    <row r="56" spans="1:5" ht="131.25">
      <c r="A56" s="60"/>
      <c r="B56" s="43" t="s">
        <v>93</v>
      </c>
      <c r="C56" s="12">
        <v>58754</v>
      </c>
      <c r="D56" s="12">
        <v>46125.0765</v>
      </c>
      <c r="E56" s="10">
        <f t="shared" si="0"/>
        <v>78.50542346053035</v>
      </c>
    </row>
    <row r="57" spans="1:5" ht="75">
      <c r="A57" s="60"/>
      <c r="B57" s="44" t="s">
        <v>76</v>
      </c>
      <c r="C57" s="12">
        <v>1003.4</v>
      </c>
      <c r="D57" s="12">
        <v>649.70823</v>
      </c>
      <c r="E57" s="10">
        <f t="shared" si="0"/>
        <v>64.75067071955351</v>
      </c>
    </row>
    <row r="58" spans="1:5" ht="93.75">
      <c r="A58" s="60"/>
      <c r="B58" s="41" t="s">
        <v>77</v>
      </c>
      <c r="C58" s="12">
        <v>18574</v>
      </c>
      <c r="D58" s="12">
        <v>13930.47</v>
      </c>
      <c r="E58" s="10">
        <f t="shared" si="0"/>
        <v>74.99983848390222</v>
      </c>
    </row>
    <row r="59" spans="1:5" ht="56.25">
      <c r="A59" s="60"/>
      <c r="B59" s="43" t="s">
        <v>92</v>
      </c>
      <c r="C59" s="12">
        <v>3444</v>
      </c>
      <c r="D59" s="12">
        <v>3217.12816</v>
      </c>
      <c r="E59" s="10">
        <f t="shared" si="0"/>
        <v>93.41254819976771</v>
      </c>
    </row>
    <row r="60" spans="1:5" ht="112.5">
      <c r="A60" s="60"/>
      <c r="B60" s="43" t="s">
        <v>78</v>
      </c>
      <c r="C60" s="12">
        <v>538</v>
      </c>
      <c r="D60" s="12">
        <v>388.52149</v>
      </c>
      <c r="E60" s="10">
        <f t="shared" si="0"/>
        <v>72.21589033457249</v>
      </c>
    </row>
    <row r="61" spans="1:5" ht="75">
      <c r="A61" s="60"/>
      <c r="B61" s="41" t="s">
        <v>79</v>
      </c>
      <c r="C61" s="12">
        <v>5835</v>
      </c>
      <c r="D61" s="12">
        <v>3605.261</v>
      </c>
      <c r="E61" s="10">
        <f t="shared" si="0"/>
        <v>61.78682090831191</v>
      </c>
    </row>
    <row r="62" spans="1:5" ht="131.25">
      <c r="A62" s="60"/>
      <c r="B62" s="41" t="s">
        <v>97</v>
      </c>
      <c r="C62" s="12">
        <v>0.35</v>
      </c>
      <c r="D62" s="12">
        <v>0</v>
      </c>
      <c r="E62" s="10">
        <f t="shared" si="0"/>
        <v>0</v>
      </c>
    </row>
    <row r="63" spans="1:5" ht="130.5" customHeight="1">
      <c r="A63" s="60"/>
      <c r="B63" s="41" t="s">
        <v>98</v>
      </c>
      <c r="C63" s="12">
        <v>400.96</v>
      </c>
      <c r="D63" s="12">
        <v>0</v>
      </c>
      <c r="E63" s="10">
        <f t="shared" si="0"/>
        <v>0</v>
      </c>
    </row>
    <row r="64" spans="1:5" ht="56.25">
      <c r="A64" s="61"/>
      <c r="B64" s="43" t="s">
        <v>80</v>
      </c>
      <c r="C64" s="12">
        <v>652</v>
      </c>
      <c r="D64" s="12">
        <v>364.35702</v>
      </c>
      <c r="E64" s="10">
        <f t="shared" si="0"/>
        <v>55.882978527607364</v>
      </c>
    </row>
    <row r="65" spans="1:5" ht="150">
      <c r="A65" s="38" t="s">
        <v>81</v>
      </c>
      <c r="B65" s="41" t="s">
        <v>82</v>
      </c>
      <c r="C65" s="12">
        <v>3269</v>
      </c>
      <c r="D65" s="12">
        <v>2436.76608</v>
      </c>
      <c r="E65" s="10">
        <f t="shared" si="0"/>
        <v>74.54163597430407</v>
      </c>
    </row>
    <row r="66" spans="1:5" ht="56.25">
      <c r="A66" s="38" t="s">
        <v>113</v>
      </c>
      <c r="B66" s="41" t="s">
        <v>114</v>
      </c>
      <c r="C66" s="12">
        <v>1243.68</v>
      </c>
      <c r="D66" s="12">
        <v>94.44</v>
      </c>
      <c r="E66" s="10">
        <f t="shared" si="0"/>
        <v>7.593593207255885</v>
      </c>
    </row>
    <row r="67" spans="1:5" ht="112.5">
      <c r="A67" s="38" t="s">
        <v>83</v>
      </c>
      <c r="B67" s="45" t="s">
        <v>94</v>
      </c>
      <c r="C67" s="49">
        <v>81.36</v>
      </c>
      <c r="D67" s="49">
        <v>0</v>
      </c>
      <c r="E67" s="10">
        <f t="shared" si="0"/>
        <v>0</v>
      </c>
    </row>
    <row r="68" spans="1:5" ht="75">
      <c r="A68" s="52" t="s">
        <v>101</v>
      </c>
      <c r="B68" s="31" t="s">
        <v>102</v>
      </c>
      <c r="C68" s="49">
        <v>9.6</v>
      </c>
      <c r="D68" s="49">
        <v>9.6</v>
      </c>
      <c r="E68" s="10">
        <f t="shared" si="0"/>
        <v>100</v>
      </c>
    </row>
    <row r="69" spans="1:5" ht="98.25" customHeight="1">
      <c r="A69" s="52" t="s">
        <v>107</v>
      </c>
      <c r="B69" s="31" t="s">
        <v>109</v>
      </c>
      <c r="C69" s="49">
        <v>100</v>
      </c>
      <c r="D69" s="49">
        <v>100</v>
      </c>
      <c r="E69" s="10">
        <f t="shared" si="0"/>
        <v>100</v>
      </c>
    </row>
    <row r="70" spans="1:5" ht="112.5">
      <c r="A70" s="52" t="s">
        <v>108</v>
      </c>
      <c r="B70" s="31" t="s">
        <v>110</v>
      </c>
      <c r="C70" s="49">
        <v>50</v>
      </c>
      <c r="D70" s="49">
        <v>50</v>
      </c>
      <c r="E70" s="10">
        <f t="shared" si="0"/>
        <v>100</v>
      </c>
    </row>
    <row r="71" spans="1:5" ht="112.5">
      <c r="A71" s="52" t="s">
        <v>103</v>
      </c>
      <c r="B71" s="31" t="s">
        <v>104</v>
      </c>
      <c r="C71" s="49">
        <v>0</v>
      </c>
      <c r="D71" s="49">
        <v>0</v>
      </c>
      <c r="E71" s="10">
        <v>0</v>
      </c>
    </row>
    <row r="72" spans="1:5" ht="131.25">
      <c r="A72" s="52" t="s">
        <v>99</v>
      </c>
      <c r="B72" s="31" t="s">
        <v>100</v>
      </c>
      <c r="C72" s="49">
        <v>0</v>
      </c>
      <c r="D72" s="49">
        <v>0</v>
      </c>
      <c r="E72" s="10">
        <v>0</v>
      </c>
    </row>
    <row r="73" spans="1:5" ht="75">
      <c r="A73" s="52" t="s">
        <v>112</v>
      </c>
      <c r="B73" s="31" t="s">
        <v>111</v>
      </c>
      <c r="C73" s="49">
        <v>197.96483</v>
      </c>
      <c r="D73" s="49">
        <v>-70.96101</v>
      </c>
      <c r="E73" s="10">
        <f t="shared" si="0"/>
        <v>-35.84526099913808</v>
      </c>
    </row>
    <row r="74" spans="1:6" ht="18.75">
      <c r="A74" s="46"/>
      <c r="B74" s="47" t="s">
        <v>84</v>
      </c>
      <c r="C74" s="59">
        <f>C14+C38</f>
        <v>613443.6296</v>
      </c>
      <c r="D74" s="59">
        <f>D14+D38</f>
        <v>456034.24588000006</v>
      </c>
      <c r="E74" s="10">
        <f t="shared" si="0"/>
        <v>74.34004102012767</v>
      </c>
      <c r="F74" s="51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  <row r="909" spans="1:3" ht="12.75">
      <c r="A909" s="13"/>
      <c r="B909" s="2"/>
      <c r="C909" s="25"/>
    </row>
  </sheetData>
  <sheetProtection/>
  <mergeCells count="1">
    <mergeCell ref="A55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2016-11-27T22:50:56Z</cp:lastPrinted>
  <dcterms:created xsi:type="dcterms:W3CDTF">2005-08-18T04:46:17Z</dcterms:created>
  <dcterms:modified xsi:type="dcterms:W3CDTF">2016-11-27T22:51:19Z</dcterms:modified>
  <cp:category/>
  <cp:version/>
  <cp:contentType/>
  <cp:contentStatus/>
</cp:coreProperties>
</file>